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e.corp\root\ИЭ\ИД\F-SHARE13-ID\ТД ЕСЭ\_ЗАКУПКИ\2022\ИЭСК ИД\АП обучение работы под напряжением\1.1. Приложения к заявке\"/>
    </mc:Choice>
  </mc:AlternateContent>
  <bookViews>
    <workbookView xWindow="0" yWindow="0" windowWidth="28800" windowHeight="12000"/>
  </bookViews>
  <sheets>
    <sheet name="Анализ рынка" sheetId="1" r:id="rId1"/>
  </sheets>
  <definedNames>
    <definedName name="_xlnm.Print_Area" localSheetId="0">'Анализ рынка'!$A$1:$K$14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 i="1" l="1"/>
  <c r="K8" i="1"/>
  <c r="J9" i="1"/>
  <c r="J8" i="1"/>
  <c r="I9" i="1"/>
  <c r="I8" i="1"/>
  <c r="H9" i="1"/>
  <c r="H8" i="1"/>
  <c r="G9" i="1"/>
  <c r="G8" i="1"/>
  <c r="K10" i="1" l="1"/>
  <c r="G12" i="1" l="1"/>
</calcChain>
</file>

<file path=xl/sharedStrings.xml><?xml version="1.0" encoding="utf-8"?>
<sst xmlns="http://schemas.openxmlformats.org/spreadsheetml/2006/main" count="27" uniqueCount="26">
  <si>
    <t>Предмет закаупки :</t>
  </si>
  <si>
    <t>Используемый метод определения начальной (максимальной) цены договора:</t>
  </si>
  <si>
    <t>Анализ рынка</t>
  </si>
  <si>
    <r>
      <rPr>
        <b/>
        <sz val="14"/>
        <color indexed="8"/>
        <rFont val="Times New Roman"/>
        <family val="1"/>
        <charset val="204"/>
      </rPr>
      <t xml:space="preserve">Обоснование расчета общей начальной (максимальной) цены договора </t>
    </r>
    <r>
      <rPr>
        <sz val="14"/>
        <color indexed="8"/>
        <rFont val="Times New Roman"/>
        <family val="1"/>
        <charset val="204"/>
      </rPr>
      <t xml:space="preserve">
В целях получения ценовой информации  для определения НМЦД были направлены запросы на предоставление ценовой информации. В результате проведенного мониторинга были получены ответы, содержащие ценовые предложения, была использована общедоступная информация из сети Интернет, на основании этих данных была рассчитана общая начальная (максимальная) цена договора на поставку товара, выполнение работы(услуги). </t>
    </r>
  </si>
  <si>
    <t>Обоснование начальной (максимальной) цены договора (НМЦД)</t>
  </si>
  <si>
    <t>№</t>
  </si>
  <si>
    <t>Ед. изм</t>
  </si>
  <si>
    <t>Коммерческие предложения цена за 1 единицу товара, работы (услуги) руб.</t>
  </si>
  <si>
    <t>Оценка однородности совокупности значений выявленных цен, используемых в расчете Н(М)ЦК</t>
  </si>
  <si>
    <t>Н(М)ЦД, определяемая методом сопоставимых рыночных цен (анализа рынка)*</t>
  </si>
  <si>
    <t>Наименование</t>
  </si>
  <si>
    <t>Количество</t>
  </si>
  <si>
    <t>Коммерческое предложение  № 1</t>
  </si>
  <si>
    <t>Коммерческое предложение  № 2</t>
  </si>
  <si>
    <r>
      <t>Средняя арифметическая цена за единицу     &lt;</t>
    </r>
    <r>
      <rPr>
        <i/>
        <sz val="10"/>
        <color indexed="8"/>
        <rFont val="Times New Roman"/>
        <family val="1"/>
        <charset val="204"/>
      </rPr>
      <t>ц</t>
    </r>
    <r>
      <rPr>
        <sz val="10"/>
        <color indexed="8"/>
        <rFont val="Times New Roman"/>
        <family val="1"/>
        <charset val="204"/>
      </rPr>
      <t xml:space="preserve">&gt; </t>
    </r>
  </si>
  <si>
    <t>Коэфффициент вариации</t>
  </si>
  <si>
    <t>Расчет Н(М)ЦД по формуле                                         v - количество (объем) закупаемого товара (работы, услуги);
n - количество значений, используемых в расчете;
i - номер источника ценовой информации;
     - цена единицы</t>
  </si>
  <si>
    <t>Цена за единицу изм. (руб.)</t>
  </si>
  <si>
    <t>Н(М)ЦД,   с учетом округления цены за единицу (руб.)</t>
  </si>
  <si>
    <t>Оказание платных образовательных услуг по программе: Работы под напряжением на воздушных, кабельных линиях электропередач и распределительных устройствах до 1000В</t>
  </si>
  <si>
    <t>чел</t>
  </si>
  <si>
    <t>Оказание платных образовательных услуг по программе: Работы под напряжением в электроустановках до 10 кВ для инженерно-технических работников, специалистов и руководителей предприятий</t>
  </si>
  <si>
    <t>ИТОГО:</t>
  </si>
  <si>
    <t>В результате проведенного расчета НМЦД  составила:</t>
  </si>
  <si>
    <t>рублей</t>
  </si>
  <si>
    <t>Оказание образовательных услуг по повышению квалификации по дополнительным профессиональным программам повышения квалификации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</si>
</sst>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5" x14ac:knownFonts="1">
    <font>
      <sz val="11"/>
      <color theme="1"/>
      <name val="Calibri"/>
      <family val="2"/>
      <charset val="204"/>
      <scheme val="minor"/>
    </font>
    <font>
      <sz val="10"/>
      <color indexed="8"/>
      <name val="Times New Roman"/>
      <family val="1"/>
      <charset val="204"/>
    </font>
    <font>
      <sz val="14"/>
      <color indexed="8"/>
      <name val="Times New Roman"/>
      <family val="1"/>
      <charset val="204"/>
    </font>
    <font>
      <b/>
      <sz val="14"/>
      <color indexed="8"/>
      <name val="Times New Roman"/>
      <family val="1"/>
      <charset val="204"/>
    </font>
    <font>
      <i/>
      <sz val="10"/>
      <color indexed="8"/>
      <name val="Times New Roman"/>
      <family val="1"/>
      <charset val="204"/>
    </font>
    <font>
      <sz val="9"/>
      <color indexed="8"/>
      <name val="Times New Roman"/>
      <family val="1"/>
      <charset val="204"/>
    </font>
    <font>
      <b/>
      <sz val="10"/>
      <color indexed="8"/>
      <name val="Times New Roman"/>
      <family val="1"/>
      <charset val="204"/>
    </font>
    <font>
      <sz val="9"/>
      <color theme="1"/>
      <name val="Times New Roman"/>
      <family val="1"/>
      <charset val="204"/>
    </font>
    <font>
      <sz val="11"/>
      <color theme="1"/>
      <name val="Times New Roman"/>
      <family val="1"/>
      <charset val="204"/>
    </font>
    <font>
      <sz val="11"/>
      <color rgb="FF000000"/>
      <name val="Times New Roman"/>
      <family val="1"/>
      <charset val="204"/>
    </font>
    <font>
      <b/>
      <sz val="11"/>
      <color rgb="FF000000"/>
      <name val="Times New Roman"/>
      <family val="1"/>
      <charset val="204"/>
    </font>
    <font>
      <b/>
      <sz val="12"/>
      <color indexed="8"/>
      <name val="Times New Roman"/>
      <family val="1"/>
      <charset val="204"/>
    </font>
    <font>
      <sz val="12"/>
      <color indexed="8"/>
      <name val="Times New Roman"/>
      <family val="1"/>
      <charset val="204"/>
    </font>
    <font>
      <sz val="11"/>
      <color indexed="8"/>
      <name val="Times New Roman"/>
      <family val="1"/>
      <charset val="204"/>
    </font>
    <font>
      <sz val="8"/>
      <color indexed="8"/>
      <name val="Times New Roman"/>
      <family val="1"/>
      <charset val="204"/>
    </font>
  </fonts>
  <fills count="2">
    <fill>
      <patternFill patternType="none"/>
    </fill>
    <fill>
      <patternFill patternType="gray125"/>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1" fillId="0" borderId="0" xfId="0" applyFont="1"/>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textRotation="90" wrapText="1"/>
    </xf>
    <xf numFmtId="0" fontId="1" fillId="0" borderId="8" xfId="0" applyFont="1" applyFill="1" applyBorder="1" applyAlignment="1">
      <alignment horizontal="center" vertical="top" wrapText="1"/>
    </xf>
    <xf numFmtId="0" fontId="1" fillId="0" borderId="8" xfId="0" applyFont="1" applyBorder="1" applyAlignment="1">
      <alignment horizontal="center" vertical="top" wrapText="1"/>
    </xf>
    <xf numFmtId="0" fontId="5" fillId="0" borderId="8" xfId="0" applyFont="1" applyBorder="1" applyAlignment="1">
      <alignment horizontal="center" vertical="top" wrapText="1"/>
    </xf>
    <xf numFmtId="0" fontId="6" fillId="0" borderId="4" xfId="0" applyFont="1" applyFill="1" applyBorder="1" applyAlignment="1">
      <alignment horizontal="center" vertical="center" wrapText="1"/>
    </xf>
    <xf numFmtId="0" fontId="7" fillId="0" borderId="4" xfId="0" applyFont="1" applyBorder="1" applyAlignment="1">
      <alignment vertical="center" wrapText="1"/>
    </xf>
    <xf numFmtId="0" fontId="7" fillId="0" borderId="4" xfId="0" applyFont="1" applyBorder="1" applyAlignment="1">
      <alignment horizontal="center" vertical="center"/>
    </xf>
    <xf numFmtId="4" fontId="8" fillId="0" borderId="4" xfId="0" applyNumberFormat="1" applyFont="1" applyBorder="1" applyAlignment="1">
      <alignment horizontal="center" vertical="center"/>
    </xf>
    <xf numFmtId="4" fontId="9" fillId="0" borderId="4" xfId="0" applyNumberFormat="1" applyFont="1" applyBorder="1" applyAlignment="1">
      <alignment horizontal="center" vertical="center"/>
    </xf>
    <xf numFmtId="2" fontId="1" fillId="0" borderId="4" xfId="0" applyNumberFormat="1" applyFont="1" applyBorder="1" applyAlignment="1">
      <alignment horizontal="center" vertical="center" wrapText="1"/>
    </xf>
    <xf numFmtId="10" fontId="1" fillId="0" borderId="4" xfId="0" applyNumberFormat="1" applyFont="1" applyBorder="1" applyAlignment="1">
      <alignment horizontal="center" vertical="center"/>
    </xf>
    <xf numFmtId="4" fontId="10" fillId="0" borderId="4" xfId="0" applyNumberFormat="1" applyFont="1" applyBorder="1" applyAlignment="1">
      <alignment horizontal="center" vertical="center"/>
    </xf>
    <xf numFmtId="0" fontId="1" fillId="0" borderId="0" xfId="0" applyFont="1" applyAlignment="1">
      <alignment vertical="center"/>
    </xf>
    <xf numFmtId="4" fontId="6" fillId="0" borderId="10" xfId="0" applyNumberFormat="1" applyFont="1" applyBorder="1" applyAlignment="1">
      <alignment horizontal="center" vertical="center" wrapText="1"/>
    </xf>
    <xf numFmtId="0" fontId="1" fillId="0" borderId="0" xfId="0" applyFont="1" applyAlignment="1">
      <alignment horizontal="center" vertical="top"/>
    </xf>
    <xf numFmtId="2" fontId="6" fillId="0" borderId="0" xfId="0" applyNumberFormat="1" applyFont="1" applyBorder="1" applyAlignment="1">
      <alignment horizontal="right" vertical="center" wrapText="1"/>
    </xf>
    <xf numFmtId="4" fontId="6" fillId="0" borderId="0" xfId="0" applyNumberFormat="1" applyFont="1" applyBorder="1" applyAlignment="1">
      <alignment horizontal="center" vertical="center" wrapText="1"/>
    </xf>
    <xf numFmtId="4" fontId="11" fillId="0" borderId="0" xfId="0" applyNumberFormat="1" applyFont="1" applyBorder="1" applyAlignment="1">
      <alignment horizontal="center" vertical="center"/>
    </xf>
    <xf numFmtId="0" fontId="11" fillId="0" borderId="0" xfId="0" applyFont="1" applyBorder="1" applyAlignment="1">
      <alignment vertical="center"/>
    </xf>
    <xf numFmtId="2" fontId="11" fillId="0" borderId="0" xfId="0" applyNumberFormat="1" applyFont="1" applyBorder="1" applyAlignment="1">
      <alignment vertical="center"/>
    </xf>
    <xf numFmtId="0" fontId="12" fillId="0" borderId="0" xfId="0" applyFont="1"/>
    <xf numFmtId="0" fontId="13" fillId="0" borderId="0" xfId="0" applyFont="1" applyFill="1" applyAlignment="1" applyProtection="1">
      <alignment vertical="center"/>
      <protection locked="0"/>
    </xf>
    <xf numFmtId="0" fontId="1" fillId="0" borderId="0" xfId="0" applyFont="1" applyAlignment="1">
      <alignment horizontal="left" vertical="center" wrapText="1"/>
    </xf>
    <xf numFmtId="0" fontId="12" fillId="0" borderId="0" xfId="0" applyFont="1" applyAlignment="1" applyProtection="1">
      <alignment wrapText="1"/>
      <protection locked="0"/>
    </xf>
    <xf numFmtId="164" fontId="12" fillId="0" borderId="0" xfId="0" applyNumberFormat="1" applyFont="1" applyFill="1" applyAlignment="1" applyProtection="1">
      <alignment horizontal="center" vertical="center"/>
      <protection locked="0"/>
    </xf>
    <xf numFmtId="0" fontId="14" fillId="0" borderId="0" xfId="0" applyFont="1" applyAlignment="1" applyProtection="1">
      <alignment horizontal="center" wrapText="1"/>
      <protection locked="0"/>
    </xf>
    <xf numFmtId="0" fontId="14" fillId="0" borderId="0" xfId="0" applyFont="1" applyAlignment="1" applyProtection="1">
      <alignment wrapText="1"/>
      <protection locked="0"/>
    </xf>
    <xf numFmtId="4" fontId="1" fillId="0" borderId="0" xfId="0" applyNumberFormat="1" applyFont="1" applyAlignment="1">
      <alignment vertical="center"/>
    </xf>
    <xf numFmtId="2" fontId="6" fillId="0" borderId="5" xfId="0" applyNumberFormat="1" applyFont="1" applyBorder="1" applyAlignment="1">
      <alignment horizontal="right" vertical="center" wrapText="1"/>
    </xf>
    <xf numFmtId="0" fontId="11" fillId="0" borderId="0" xfId="0" applyFont="1" applyBorder="1" applyAlignment="1">
      <alignment horizontal="right" vertical="center" wrapText="1"/>
    </xf>
    <xf numFmtId="0" fontId="12" fillId="0" borderId="0" xfId="0" applyFont="1" applyAlignment="1" applyProtection="1">
      <alignment horizontal="left" vertical="top" wrapText="1"/>
      <protection locked="0"/>
    </xf>
    <xf numFmtId="0" fontId="1"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textRotation="90" wrapText="1"/>
    </xf>
    <xf numFmtId="0" fontId="1" fillId="0" borderId="9"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2" fontId="1" fillId="0" borderId="4" xfId="0" applyNumberFormat="1" applyFont="1" applyFill="1" applyBorder="1" applyAlignment="1">
      <alignment horizontal="center" vertical="top" wrapText="1"/>
    </xf>
    <xf numFmtId="0" fontId="1" fillId="0" borderId="4" xfId="0" applyFont="1" applyBorder="1" applyAlignment="1">
      <alignment horizontal="center" vertical="top"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xf>
    <xf numFmtId="0" fontId="3" fillId="0" borderId="4" xfId="0" applyFont="1" applyBorder="1" applyAlignment="1">
      <alignment horizontal="left"/>
    </xf>
    <xf numFmtId="0" fontId="2" fillId="0" borderId="4" xfId="0" applyFont="1" applyBorder="1" applyAlignment="1">
      <alignment horizontal="left" vertical="top" wrapText="1"/>
    </xf>
    <xf numFmtId="0" fontId="3" fillId="0" borderId="5" xfId="0"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923925</xdr:rowOff>
    </xdr:from>
    <xdr:to>
      <xdr:col>7</xdr:col>
      <xdr:colOff>933450</xdr:colOff>
      <xdr:row>6</xdr:row>
      <xdr:rowOff>1362075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0" y="3800475"/>
          <a:ext cx="9144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266700</xdr:colOff>
      <xdr:row>6</xdr:row>
      <xdr:rowOff>1400175</xdr:rowOff>
    </xdr:from>
    <xdr:to>
      <xdr:col>8</xdr:col>
      <xdr:colOff>419100</xdr:colOff>
      <xdr:row>6</xdr:row>
      <xdr:rowOff>1628775</xdr:rowOff>
    </xdr:to>
    <xdr:pic>
      <xdr:nvPicPr>
        <xdr:cNvPr id="3" name="Picture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81875" y="4276725"/>
          <a:ext cx="1524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19050</xdr:colOff>
      <xdr:row>10</xdr:row>
      <xdr:rowOff>0</xdr:rowOff>
    </xdr:from>
    <xdr:to>
      <xdr:col>7</xdr:col>
      <xdr:colOff>933450</xdr:colOff>
      <xdr:row>10</xdr:row>
      <xdr:rowOff>0</xdr:rowOff>
    </xdr:to>
    <xdr:pic>
      <xdr:nvPicPr>
        <xdr:cNvPr id="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0" y="7410450"/>
          <a:ext cx="9144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19050</xdr:colOff>
      <xdr:row>10</xdr:row>
      <xdr:rowOff>0</xdr:rowOff>
    </xdr:from>
    <xdr:to>
      <xdr:col>8</xdr:col>
      <xdr:colOff>1381125</xdr:colOff>
      <xdr:row>10</xdr:row>
      <xdr:rowOff>0</xdr:rowOff>
    </xdr:to>
    <xdr:pic>
      <xdr:nvPicPr>
        <xdr:cNvPr id="5"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134225" y="7410450"/>
          <a:ext cx="13620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266700</xdr:colOff>
      <xdr:row>10</xdr:row>
      <xdr:rowOff>0</xdr:rowOff>
    </xdr:from>
    <xdr:to>
      <xdr:col>8</xdr:col>
      <xdr:colOff>419100</xdr:colOff>
      <xdr:row>10</xdr:row>
      <xdr:rowOff>0</xdr:rowOff>
    </xdr:to>
    <xdr:pic>
      <xdr:nvPicPr>
        <xdr:cNvPr id="6" name="Picture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81875" y="7410450"/>
          <a:ext cx="1524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76200</xdr:colOff>
      <xdr:row>6</xdr:row>
      <xdr:rowOff>1628775</xdr:rowOff>
    </xdr:from>
    <xdr:to>
      <xdr:col>8</xdr:col>
      <xdr:colOff>1352550</xdr:colOff>
      <xdr:row>6</xdr:row>
      <xdr:rowOff>2114550</xdr:rowOff>
    </xdr:to>
    <xdr:pic>
      <xdr:nvPicPr>
        <xdr:cNvPr id="7" name="Рисунок 2"/>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191375" y="4505325"/>
          <a:ext cx="12763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view="pageBreakPreview" zoomScale="90" zoomScaleNormal="89" zoomScaleSheetLayoutView="90" workbookViewId="0">
      <selection activeCell="K10" sqref="K10"/>
    </sheetView>
  </sheetViews>
  <sheetFormatPr defaultRowHeight="12.75" x14ac:dyDescent="0.2"/>
  <cols>
    <col min="1" max="1" width="3.140625" style="1" customWidth="1"/>
    <col min="2" max="2" width="47.7109375" style="1" customWidth="1"/>
    <col min="3" max="3" width="4.28515625" style="1" customWidth="1"/>
    <col min="4" max="4" width="3.85546875" style="1" customWidth="1"/>
    <col min="5" max="5" width="12.7109375" style="1" customWidth="1"/>
    <col min="6" max="6" width="13.28515625" style="1" customWidth="1"/>
    <col min="7" max="7" width="14.5703125" style="1" customWidth="1"/>
    <col min="8" max="8" width="14.140625" style="1" customWidth="1"/>
    <col min="9" max="9" width="20.7109375" style="1" customWidth="1"/>
    <col min="10" max="10" width="13.5703125" style="1" customWidth="1"/>
    <col min="11" max="11" width="13.42578125" style="1" customWidth="1"/>
    <col min="12" max="12" width="9.140625" style="1"/>
    <col min="13" max="13" width="10" style="1" bestFit="1" customWidth="1"/>
    <col min="14" max="16384" width="9.140625" style="1"/>
  </cols>
  <sheetData>
    <row r="1" spans="1:13" ht="36.75" customHeight="1" x14ac:dyDescent="0.2">
      <c r="B1" s="44" t="s">
        <v>0</v>
      </c>
      <c r="C1" s="45"/>
      <c r="D1" s="46"/>
      <c r="E1" s="51" t="s">
        <v>25</v>
      </c>
      <c r="F1" s="52"/>
      <c r="G1" s="52"/>
      <c r="H1" s="52"/>
      <c r="I1" s="52"/>
      <c r="J1" s="52"/>
      <c r="K1" s="53"/>
    </row>
    <row r="2" spans="1:13" ht="18.75" x14ac:dyDescent="0.3">
      <c r="B2" s="47" t="s">
        <v>1</v>
      </c>
      <c r="C2" s="47"/>
      <c r="D2" s="47"/>
      <c r="E2" s="47"/>
      <c r="F2" s="47"/>
      <c r="G2" s="47"/>
      <c r="H2" s="47"/>
      <c r="I2" s="48" t="s">
        <v>2</v>
      </c>
      <c r="J2" s="48"/>
      <c r="K2" s="48"/>
    </row>
    <row r="3" spans="1:13" ht="98.25" customHeight="1" x14ac:dyDescent="0.2">
      <c r="B3" s="49" t="s">
        <v>3</v>
      </c>
      <c r="C3" s="49"/>
      <c r="D3" s="49"/>
      <c r="E3" s="49"/>
      <c r="F3" s="49"/>
      <c r="G3" s="49"/>
      <c r="H3" s="49"/>
      <c r="I3" s="49"/>
      <c r="J3" s="49"/>
      <c r="K3" s="49"/>
    </row>
    <row r="4" spans="1:13" ht="7.5" customHeight="1" x14ac:dyDescent="0.2"/>
    <row r="5" spans="1:13" ht="26.25" customHeight="1" x14ac:dyDescent="0.2">
      <c r="A5" s="50" t="s">
        <v>4</v>
      </c>
      <c r="B5" s="50"/>
      <c r="C5" s="50"/>
      <c r="D5" s="50"/>
      <c r="E5" s="50"/>
      <c r="F5" s="50"/>
      <c r="G5" s="50"/>
      <c r="H5" s="50"/>
      <c r="I5" s="50"/>
      <c r="J5" s="50"/>
      <c r="K5" s="50"/>
    </row>
    <row r="6" spans="1:13" ht="39" customHeight="1" x14ac:dyDescent="0.2">
      <c r="A6" s="34" t="s">
        <v>5</v>
      </c>
      <c r="B6" s="36"/>
      <c r="C6" s="37"/>
      <c r="D6" s="38" t="s">
        <v>6</v>
      </c>
      <c r="E6" s="40" t="s">
        <v>7</v>
      </c>
      <c r="F6" s="41"/>
      <c r="G6" s="42" t="s">
        <v>8</v>
      </c>
      <c r="H6" s="42"/>
      <c r="I6" s="43" t="s">
        <v>9</v>
      </c>
      <c r="J6" s="43"/>
      <c r="K6" s="43"/>
    </row>
    <row r="7" spans="1:13" ht="167.25" customHeight="1" x14ac:dyDescent="0.2">
      <c r="A7" s="35"/>
      <c r="B7" s="2" t="s">
        <v>10</v>
      </c>
      <c r="C7" s="3" t="s">
        <v>11</v>
      </c>
      <c r="D7" s="39"/>
      <c r="E7" s="4" t="s">
        <v>12</v>
      </c>
      <c r="F7" s="4" t="s">
        <v>13</v>
      </c>
      <c r="G7" s="5" t="s">
        <v>14</v>
      </c>
      <c r="H7" s="5" t="s">
        <v>15</v>
      </c>
      <c r="I7" s="6" t="s">
        <v>16</v>
      </c>
      <c r="J7" s="5" t="s">
        <v>17</v>
      </c>
      <c r="K7" s="5" t="s">
        <v>18</v>
      </c>
    </row>
    <row r="8" spans="1:13" s="15" customFormat="1" ht="36" x14ac:dyDescent="0.25">
      <c r="A8" s="7">
        <v>1</v>
      </c>
      <c r="B8" s="8" t="s">
        <v>19</v>
      </c>
      <c r="C8" s="9">
        <v>13</v>
      </c>
      <c r="D8" s="9" t="s">
        <v>20</v>
      </c>
      <c r="E8" s="10">
        <v>101000</v>
      </c>
      <c r="F8" s="11">
        <v>86891</v>
      </c>
      <c r="G8" s="12">
        <f>AVERAGE(E8:F8)</f>
        <v>93945.5</v>
      </c>
      <c r="H8" s="13">
        <f>_xlfn.STDEV.S(E8:F8)/AVERAGE(E8:F8)</f>
        <v>0.10619528956427927</v>
      </c>
      <c r="I8" s="14">
        <f>(C8/2)*(SUM(E8:F8))</f>
        <v>1221291.5</v>
      </c>
      <c r="J8" s="14">
        <f>I8/C8</f>
        <v>93945.5</v>
      </c>
      <c r="K8" s="14">
        <f>J8*C8</f>
        <v>1221291.5</v>
      </c>
      <c r="M8" s="30"/>
    </row>
    <row r="9" spans="1:13" s="15" customFormat="1" ht="48" x14ac:dyDescent="0.25">
      <c r="A9" s="7">
        <v>2</v>
      </c>
      <c r="B9" s="8" t="s">
        <v>21</v>
      </c>
      <c r="C9" s="9">
        <v>4</v>
      </c>
      <c r="D9" s="9" t="s">
        <v>20</v>
      </c>
      <c r="E9" s="10">
        <v>25000</v>
      </c>
      <c r="F9" s="11">
        <v>11402</v>
      </c>
      <c r="G9" s="12">
        <f>AVERAGE(E9:F9)</f>
        <v>18201</v>
      </c>
      <c r="H9" s="13">
        <f>_xlfn.STDEV.S(E9:F9)/AVERAGE(E9:F9)</f>
        <v>0.52828075438573008</v>
      </c>
      <c r="I9" s="14">
        <f>(C9/2)*(SUM(E9:F9))</f>
        <v>72804</v>
      </c>
      <c r="J9" s="14">
        <f>I9/C9</f>
        <v>18201</v>
      </c>
      <c r="K9" s="14">
        <f>J9*C9</f>
        <v>72804</v>
      </c>
      <c r="M9" s="30"/>
    </row>
    <row r="10" spans="1:13" s="17" customFormat="1" ht="33.75" customHeight="1" x14ac:dyDescent="0.25">
      <c r="A10" s="31" t="s">
        <v>22</v>
      </c>
      <c r="B10" s="31"/>
      <c r="C10" s="31"/>
      <c r="D10" s="31"/>
      <c r="E10" s="31"/>
      <c r="F10" s="31"/>
      <c r="G10" s="31"/>
      <c r="H10" s="31"/>
      <c r="I10" s="31"/>
      <c r="J10" s="31"/>
      <c r="K10" s="16">
        <f>SUM(K8:K9)</f>
        <v>1294095.5</v>
      </c>
    </row>
    <row r="11" spans="1:13" s="17" customFormat="1" ht="33.75" customHeight="1" x14ac:dyDescent="0.25">
      <c r="A11" s="18"/>
      <c r="B11" s="18"/>
      <c r="C11" s="18"/>
      <c r="D11" s="18"/>
      <c r="E11" s="18"/>
      <c r="F11" s="18"/>
      <c r="G11" s="18"/>
      <c r="H11" s="18"/>
      <c r="I11" s="18"/>
      <c r="J11" s="18"/>
      <c r="K11" s="19"/>
    </row>
    <row r="12" spans="1:13" s="15" customFormat="1" ht="15.75" x14ac:dyDescent="0.25">
      <c r="A12" s="32" t="s">
        <v>23</v>
      </c>
      <c r="B12" s="32"/>
      <c r="C12" s="32"/>
      <c r="D12" s="32"/>
      <c r="E12" s="32"/>
      <c r="F12" s="32"/>
      <c r="G12" s="20">
        <f>K10</f>
        <v>1294095.5</v>
      </c>
      <c r="H12" s="21" t="s">
        <v>24</v>
      </c>
      <c r="I12" s="21"/>
      <c r="J12" s="21"/>
      <c r="K12" s="22"/>
    </row>
    <row r="13" spans="1:13" ht="15.75" x14ac:dyDescent="0.25">
      <c r="B13" s="23"/>
      <c r="C13" s="23"/>
      <c r="D13" s="23"/>
      <c r="E13" s="23"/>
      <c r="F13" s="23"/>
      <c r="G13" s="23"/>
      <c r="H13" s="23"/>
      <c r="K13" s="24"/>
    </row>
    <row r="14" spans="1:13" ht="15.75" x14ac:dyDescent="0.25">
      <c r="B14" s="23"/>
      <c r="C14" s="23"/>
      <c r="D14" s="23"/>
      <c r="E14" s="23"/>
      <c r="F14" s="23"/>
      <c r="G14" s="23"/>
      <c r="H14" s="23"/>
    </row>
    <row r="15" spans="1:13" ht="15.75" x14ac:dyDescent="0.25">
      <c r="B15" s="23"/>
      <c r="C15" s="23"/>
      <c r="D15" s="23"/>
      <c r="E15" s="23"/>
      <c r="F15" s="23"/>
      <c r="G15" s="23"/>
      <c r="H15" s="23"/>
    </row>
    <row r="16" spans="1:13" ht="15.75" x14ac:dyDescent="0.25">
      <c r="B16" s="23"/>
      <c r="C16" s="23"/>
      <c r="D16" s="23"/>
      <c r="E16" s="23"/>
      <c r="F16" s="23"/>
      <c r="G16" s="23"/>
      <c r="H16" s="23"/>
    </row>
    <row r="17" spans="1:11" ht="14.25" customHeight="1" x14ac:dyDescent="0.2">
      <c r="A17" s="25"/>
      <c r="B17" s="25"/>
      <c r="C17" s="25"/>
      <c r="D17" s="25"/>
      <c r="E17" s="25"/>
      <c r="F17" s="25"/>
      <c r="G17" s="25"/>
      <c r="H17" s="25"/>
      <c r="I17" s="25"/>
      <c r="J17" s="25"/>
      <c r="K17" s="25"/>
    </row>
    <row r="18" spans="1:11" ht="14.25" customHeight="1" x14ac:dyDescent="0.2">
      <c r="A18" s="25"/>
      <c r="B18" s="25"/>
      <c r="C18" s="25"/>
      <c r="D18" s="25"/>
      <c r="E18" s="25"/>
      <c r="F18" s="25"/>
      <c r="G18" s="25"/>
      <c r="H18" s="25"/>
      <c r="I18" s="25"/>
      <c r="J18" s="25"/>
      <c r="K18" s="25"/>
    </row>
    <row r="19" spans="1:11" ht="14.25" customHeight="1" x14ac:dyDescent="0.2">
      <c r="A19" s="25"/>
      <c r="B19" s="25"/>
      <c r="C19" s="25"/>
      <c r="D19" s="25"/>
      <c r="E19" s="25"/>
      <c r="F19" s="25"/>
      <c r="G19" s="25"/>
      <c r="H19" s="25"/>
      <c r="I19" s="25"/>
      <c r="J19" s="25"/>
      <c r="K19" s="25"/>
    </row>
    <row r="20" spans="1:11" ht="14.25" customHeight="1" x14ac:dyDescent="0.2">
      <c r="A20" s="25"/>
      <c r="B20" s="25"/>
      <c r="C20" s="25"/>
      <c r="D20" s="25"/>
      <c r="E20" s="25"/>
      <c r="F20" s="25"/>
      <c r="G20" s="25"/>
      <c r="H20" s="25"/>
      <c r="I20" s="25"/>
      <c r="J20" s="25"/>
      <c r="K20" s="25"/>
    </row>
    <row r="21" spans="1:11" ht="14.25" customHeight="1" x14ac:dyDescent="0.2">
      <c r="A21" s="25"/>
      <c r="B21" s="25"/>
      <c r="C21" s="25"/>
      <c r="D21" s="25"/>
      <c r="E21" s="25"/>
      <c r="F21" s="25"/>
      <c r="G21" s="25"/>
      <c r="H21" s="25"/>
      <c r="I21" s="25"/>
      <c r="J21" s="25"/>
      <c r="K21" s="25"/>
    </row>
    <row r="22" spans="1:11" ht="14.25" customHeight="1" x14ac:dyDescent="0.2">
      <c r="A22" s="25"/>
      <c r="B22" s="25"/>
      <c r="C22" s="25"/>
      <c r="D22" s="25"/>
      <c r="E22" s="25"/>
      <c r="F22" s="25"/>
      <c r="G22" s="25"/>
      <c r="H22" s="25"/>
      <c r="I22" s="25"/>
      <c r="J22" s="25"/>
      <c r="K22" s="25"/>
    </row>
    <row r="23" spans="1:11" ht="14.25" customHeight="1" x14ac:dyDescent="0.2">
      <c r="A23" s="25"/>
      <c r="B23" s="25"/>
      <c r="C23" s="25"/>
      <c r="D23" s="25"/>
      <c r="E23" s="25"/>
      <c r="F23" s="25"/>
      <c r="G23" s="25"/>
      <c r="H23" s="25"/>
      <c r="I23" s="25"/>
      <c r="J23" s="25"/>
      <c r="K23" s="25"/>
    </row>
    <row r="24" spans="1:11" ht="14.25" customHeight="1" x14ac:dyDescent="0.2">
      <c r="A24" s="25"/>
      <c r="B24" s="25"/>
      <c r="C24" s="25"/>
      <c r="D24" s="25"/>
      <c r="E24" s="25"/>
      <c r="F24" s="25"/>
      <c r="G24" s="25"/>
      <c r="H24" s="25"/>
      <c r="I24" s="25"/>
      <c r="J24" s="25"/>
      <c r="K24" s="25"/>
    </row>
    <row r="25" spans="1:11" ht="18" customHeight="1" x14ac:dyDescent="0.2">
      <c r="A25" s="25"/>
      <c r="B25" s="25"/>
      <c r="C25" s="25"/>
      <c r="D25" s="25"/>
      <c r="E25" s="25"/>
      <c r="F25" s="25"/>
      <c r="G25" s="25"/>
      <c r="H25" s="25"/>
      <c r="I25" s="25"/>
      <c r="J25" s="25"/>
      <c r="K25" s="25"/>
    </row>
    <row r="26" spans="1:11" s="24" customFormat="1" ht="6.75" customHeight="1" x14ac:dyDescent="0.25">
      <c r="A26" s="33"/>
      <c r="B26" s="33"/>
      <c r="C26" s="33"/>
      <c r="D26" s="33"/>
      <c r="E26" s="26"/>
      <c r="F26" s="27"/>
      <c r="G26" s="28"/>
      <c r="H26" s="28"/>
      <c r="I26" s="29"/>
    </row>
    <row r="27" spans="1:11" ht="15.75" x14ac:dyDescent="0.25">
      <c r="B27" s="23"/>
      <c r="C27" s="23"/>
      <c r="D27" s="23"/>
      <c r="E27" s="23"/>
      <c r="F27" s="23"/>
      <c r="G27" s="23"/>
      <c r="H27" s="23"/>
    </row>
    <row r="28" spans="1:11" ht="15.75" x14ac:dyDescent="0.25">
      <c r="B28" s="23"/>
      <c r="C28" s="23"/>
      <c r="D28" s="23"/>
      <c r="E28" s="23"/>
      <c r="F28" s="23"/>
      <c r="G28" s="23"/>
      <c r="H28" s="23"/>
    </row>
    <row r="29" spans="1:11" ht="15.75" x14ac:dyDescent="0.25">
      <c r="B29" s="23"/>
      <c r="C29" s="23"/>
      <c r="D29" s="23"/>
      <c r="E29" s="23"/>
      <c r="F29" s="23"/>
      <c r="G29" s="23"/>
      <c r="H29" s="23"/>
    </row>
  </sheetData>
  <mergeCells count="15">
    <mergeCell ref="A5:K5"/>
    <mergeCell ref="B1:D1"/>
    <mergeCell ref="E1:K1"/>
    <mergeCell ref="B2:H2"/>
    <mergeCell ref="I2:K2"/>
    <mergeCell ref="B3:K3"/>
    <mergeCell ref="A10:J10"/>
    <mergeCell ref="A12:F12"/>
    <mergeCell ref="A26:D26"/>
    <mergeCell ref="A6:A7"/>
    <mergeCell ref="B6:C6"/>
    <mergeCell ref="D6:D7"/>
    <mergeCell ref="E6:F6"/>
    <mergeCell ref="G6:H6"/>
    <mergeCell ref="I6:K6"/>
  </mergeCells>
  <pageMargins left="0.31496062992125984" right="0.31496062992125984" top="0.15748031496062992" bottom="0.15748031496062992" header="0" footer="0"/>
  <pageSetup paperSize="9" scale="5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Анализ рынка</vt:lpstr>
      <vt:lpstr>'Анализ рынка'!Область_печати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Соловьева Жанна</dc:creator>
  <cp:lastModifiedBy>Соловьева Жанна</cp:lastModifiedBy>
  <dcterms:created xsi:type="dcterms:W3CDTF">2022-11-07T07:22:51Z</dcterms:created>
  <dcterms:modified xsi:type="dcterms:W3CDTF">2022-11-10T06:24:30Z</dcterms:modified>
</cp:coreProperties>
</file>